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5"/>
  <workbookPr/>
  <mc:AlternateContent xmlns:mc="http://schemas.openxmlformats.org/markup-compatibility/2006">
    <mc:Choice Requires="x15">
      <x15ac:absPath xmlns:x15ac="http://schemas.microsoft.com/office/spreadsheetml/2010/11/ac" url="/Users/Privat/Desktop/Arbeit/05_Transfer/Für Franz/12_Downloads/"/>
    </mc:Choice>
  </mc:AlternateContent>
  <xr:revisionPtr revIDLastSave="0" documentId="13_ncr:1_{DD7E8594-5A78-4F42-AA9C-88D7D9CEE39F}" xr6:coauthVersionLast="47" xr6:coauthVersionMax="47" xr10:uidLastSave="{00000000-0000-0000-0000-000000000000}"/>
  <bookViews>
    <workbookView xWindow="0" yWindow="740" windowWidth="29400" windowHeight="17320" xr2:uid="{5F31691C-289B-4D65-B91B-F388D501BD48}"/>
  </bookViews>
  <sheets>
    <sheet name="Inventarliste" sheetId="1" r:id="rId1"/>
    <sheet name="Auswertung" sheetId="2" r:id="rId2"/>
  </sheets>
  <definedNames>
    <definedName name="_xlnm.Print_Area" localSheetId="1">Auswertung!$A$1:$H$23</definedName>
    <definedName name="_xlnm.Print_Titles" localSheetId="0">Inventarliste!$1:$1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2" i="1"/>
  <c r="E9" i="2"/>
  <c r="D9" i="2" a="1"/>
  <c r="D9" i="2" s="1"/>
  <c r="C9" i="2"/>
  <c r="B9" i="2" a="1"/>
  <c r="B9" i="2" s="1"/>
  <c r="F9" i="2" l="1"/>
  <c r="F12" i="2" s="1"/>
  <c r="G12" i="2" s="1"/>
  <c r="G9" i="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<sst xmlns="http://schemas.openxmlformats.org/spreadsheetml/2006/main" count="59" uniqueCount="37">
  <si>
    <t>Art-Nr.</t>
  </si>
  <si>
    <t>Stk. gesamt</t>
  </si>
  <si>
    <t>Marke/Sortiment A</t>
  </si>
  <si>
    <t>Marke/Sortiment B</t>
  </si>
  <si>
    <t>Marke/Sortiment C</t>
  </si>
  <si>
    <t>Anz. Kartons</t>
  </si>
  <si>
    <t>Anzahl Paletten</t>
  </si>
  <si>
    <t>Anzahl Kartons</t>
  </si>
  <si>
    <t>Stückzahl gesamt</t>
  </si>
  <si>
    <t>UVP/Stück</t>
  </si>
  <si>
    <t>UVP Summe</t>
  </si>
  <si>
    <t>Artikel 1 – Ausführung, Größe, Farbe</t>
  </si>
  <si>
    <t>Artikel 2 – Ausführung, Größe, Farbe</t>
  </si>
  <si>
    <t>Artikel 3 – Ausführung, Größe, Farbe</t>
  </si>
  <si>
    <t>Artikel 4 – Ausführung, Größe, Farbe</t>
  </si>
  <si>
    <t>Artikel 5 – Ausführung, Größe, Farbe</t>
  </si>
  <si>
    <t>Artikelsorten</t>
  </si>
  <si>
    <t>Ø UVP / Stück</t>
  </si>
  <si>
    <t>Ø Angebot / Stück</t>
  </si>
  <si>
    <t>UVP brutto gesamt</t>
  </si>
  <si>
    <t>Angebot netto gesamt</t>
  </si>
  <si>
    <t>Der Angebotspreis versteht sich netto zzgl. MwSt.</t>
  </si>
  <si>
    <t>Quote auf UVP</t>
  </si>
  <si>
    <t>© HWH Hansetrading GmbH &amp; Co. KG</t>
  </si>
  <si>
    <t>Ansprechpartner:</t>
  </si>
  <si>
    <t>Objekt/Gegenstand:</t>
  </si>
  <si>
    <t>Datum:</t>
  </si>
  <si>
    <t>Firma/Verkäufer:</t>
  </si>
  <si>
    <t>Übersicht Inventar</t>
  </si>
  <si>
    <t>VE/Karton</t>
  </si>
  <si>
    <t>EAN/GTIN</t>
  </si>
  <si>
    <t>Artikelbeschreibung</t>
  </si>
  <si>
    <t>Marke/Sortiment</t>
  </si>
  <si>
    <t>Musterhandel GmbH, Musterstadt</t>
  </si>
  <si>
    <t>Musterartikel der Marke Muster</t>
  </si>
  <si>
    <t>Herr Mustermann, Telefon oder E-Mail</t>
  </si>
  <si>
    <t>Paletten-Nr.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</si>
</sst>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\ &quot;€&quot;"/>
    <numFmt numFmtId="165" formatCode="#,##0_ ;\-#,##0\ 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rgb="FF000000"/>
      <name val="Arial"/>
      <family val="2"/>
    </font>
    <font>
      <sz val="10"/>
      <color theme="1"/>
      <name val="Verdana"/>
      <family val="2"/>
    </font>
    <font>
      <sz val="8"/>
      <name val="Aptos Narrow"/>
      <family val="2"/>
      <scheme val="minor"/>
    </font>
    <font>
      <b/>
      <sz val="11"/>
      <color theme="1"/>
      <name val="Aptos Narrow"/>
      <scheme val="minor"/>
    </font>
    <font>
      <b/>
      <sz val="11"/>
      <color rgb="FFFF0000"/>
      <name val="Aptos Narrow"/>
      <scheme val="minor"/>
    </font>
    <font>
      <sz val="11"/>
      <color theme="1"/>
      <name val="Arial"/>
      <family val="2"/>
    </font>
    <font>
      <b/>
      <sz val="24"/>
      <color theme="0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b/>
      <sz val="14"/>
      <color rgb="FFFF0000"/>
      <name val="Arial"/>
      <family val="2"/>
    </font>
    <font>
      <sz val="10"/>
      <color theme="0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sz val="10"/>
      <color rgb="FFB3CDFF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BFAF89"/>
        <bgColor theme="4"/>
      </patternFill>
    </fill>
    <fill>
      <patternFill patternType="solid">
        <fgColor rgb="FF162232"/>
        <bgColor indexed="64"/>
      </patternFill>
    </fill>
    <fill>
      <patternFill patternType="solid">
        <fgColor rgb="FFB3CDFF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0">
    <xf numFmtId="0" fontId="0" fillId="0" borderId="0" xfId="0"/>
    <xf numFmtId="1" fontId="0" fillId="0" borderId="0" xfId="0" applyNumberFormat="1" applyAlignment="1">
      <alignment horizont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3" fontId="0" fillId="0" borderId="1" xfId="2" applyNumberFormat="1" applyFont="1" applyBorder="1" applyAlignment="1">
      <alignment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7" fillId="0" borderId="0" xfId="0" applyFont="1"/>
    <xf numFmtId="44" fontId="6" fillId="0" borderId="1" xfId="3" applyFont="1" applyBorder="1" applyAlignment="1">
      <alignment vertical="center"/>
    </xf>
    <xf numFmtId="44" fontId="5" fillId="0" borderId="1" xfId="3" applyFont="1" applyBorder="1" applyAlignment="1">
      <alignment vertical="center"/>
    </xf>
    <xf numFmtId="0" fontId="0" fillId="0" borderId="3" xfId="0" applyBorder="1" applyAlignment="1">
      <alignment vertical="center"/>
    </xf>
    <xf numFmtId="3" fontId="0" fillId="0" borderId="3" xfId="2" applyNumberFormat="1" applyFont="1" applyBorder="1" applyAlignment="1">
      <alignment vertical="center"/>
    </xf>
    <xf numFmtId="0" fontId="0" fillId="0" borderId="3" xfId="0" applyBorder="1" applyAlignment="1">
      <alignment horizontal="center" vertical="center"/>
    </xf>
    <xf numFmtId="44" fontId="6" fillId="0" borderId="3" xfId="3" applyFont="1" applyBorder="1" applyAlignment="1">
      <alignment vertical="center"/>
    </xf>
    <xf numFmtId="44" fontId="5" fillId="0" borderId="3" xfId="3" applyFont="1" applyBorder="1" applyAlignment="1">
      <alignment vertical="center"/>
    </xf>
    <xf numFmtId="0" fontId="0" fillId="0" borderId="8" xfId="0" applyBorder="1" applyAlignment="1">
      <alignment horizontal="center"/>
    </xf>
    <xf numFmtId="1" fontId="0" fillId="0" borderId="8" xfId="0" applyNumberFormat="1" applyBorder="1" applyAlignment="1">
      <alignment horizontal="center"/>
    </xf>
    <xf numFmtId="9" fontId="13" fillId="5" borderId="6" xfId="4" applyFont="1" applyFill="1" applyBorder="1" applyAlignment="1">
      <alignment horizontal="center" vertical="center"/>
    </xf>
    <xf numFmtId="0" fontId="7" fillId="3" borderId="0" xfId="0" applyFont="1" applyFill="1" applyAlignment="1" applyProtection="1">
      <alignment vertical="center"/>
      <protection locked="0"/>
    </xf>
    <xf numFmtId="0" fontId="12" fillId="3" borderId="0" xfId="0" applyFont="1" applyFill="1" applyAlignment="1" applyProtection="1">
      <alignment vertical="center"/>
      <protection locked="0"/>
    </xf>
    <xf numFmtId="0" fontId="17" fillId="3" borderId="0" xfId="0" applyFont="1" applyFill="1" applyAlignment="1" applyProtection="1">
      <alignment horizontal="left" vertical="center"/>
      <protection locked="0"/>
    </xf>
    <xf numFmtId="0" fontId="12" fillId="3" borderId="0" xfId="0" applyFont="1" applyFill="1" applyAlignment="1" applyProtection="1">
      <alignment horizontal="right" vertical="center"/>
      <protection locked="0"/>
    </xf>
    <xf numFmtId="0" fontId="12" fillId="3" borderId="0" xfId="0" applyFont="1" applyFill="1" applyAlignment="1" applyProtection="1">
      <alignment horizontal="center" vertical="center"/>
      <protection locked="0"/>
    </xf>
    <xf numFmtId="164" fontId="10" fillId="4" borderId="7" xfId="2" applyNumberFormat="1" applyFont="1" applyFill="1" applyBorder="1" applyAlignment="1" applyProtection="1">
      <alignment horizontal="center" vertical="center"/>
      <protection locked="0"/>
    </xf>
    <xf numFmtId="164" fontId="10" fillId="4" borderId="5" xfId="2" applyNumberFormat="1" applyFont="1" applyFill="1" applyBorder="1" applyAlignment="1" applyProtection="1">
      <alignment horizontal="center" vertical="center"/>
      <protection locked="0"/>
    </xf>
    <xf numFmtId="0" fontId="7" fillId="3" borderId="0" xfId="0" applyFont="1" applyFill="1" applyAlignment="1" applyProtection="1">
      <alignment horizontal="center" vertical="center"/>
      <protection locked="0"/>
    </xf>
    <xf numFmtId="0" fontId="7" fillId="3" borderId="0" xfId="0" applyFont="1" applyFill="1" applyProtection="1">
      <protection locked="0"/>
    </xf>
    <xf numFmtId="0" fontId="8" fillId="3" borderId="0" xfId="0" applyFont="1" applyFill="1" applyProtection="1">
      <protection locked="0"/>
    </xf>
    <xf numFmtId="0" fontId="7" fillId="3" borderId="0" xfId="0" applyFont="1" applyFill="1" applyAlignment="1" applyProtection="1">
      <alignment horizontal="right"/>
      <protection locked="0"/>
    </xf>
    <xf numFmtId="1" fontId="11" fillId="2" borderId="2" xfId="0" applyNumberFormat="1" applyFont="1" applyFill="1" applyBorder="1" applyAlignment="1" applyProtection="1">
      <alignment horizontal="center" vertical="center"/>
      <protection locked="0"/>
    </xf>
    <xf numFmtId="0" fontId="11" fillId="2" borderId="3" xfId="0" applyFont="1" applyFill="1" applyBorder="1" applyAlignment="1" applyProtection="1">
      <alignment horizontal="center" vertical="center"/>
      <protection locked="0"/>
    </xf>
    <xf numFmtId="1" fontId="11" fillId="2" borderId="3" xfId="0" applyNumberFormat="1" applyFont="1" applyFill="1" applyBorder="1" applyAlignment="1" applyProtection="1">
      <alignment horizontal="center" vertical="center"/>
      <protection locked="0"/>
    </xf>
    <xf numFmtId="1" fontId="11" fillId="2" borderId="4" xfId="0" applyNumberFormat="1" applyFont="1" applyFill="1" applyBorder="1" applyAlignment="1" applyProtection="1">
      <alignment horizontal="center" vertical="center"/>
      <protection locked="0"/>
    </xf>
    <xf numFmtId="0" fontId="9" fillId="3" borderId="0" xfId="0" applyFont="1" applyFill="1" applyAlignment="1" applyProtection="1">
      <alignment vertical="center"/>
      <protection locked="0"/>
    </xf>
    <xf numFmtId="165" fontId="9" fillId="4" borderId="6" xfId="2" applyNumberFormat="1" applyFont="1" applyFill="1" applyBorder="1" applyAlignment="1" applyProtection="1">
      <alignment horizontal="center" vertical="center"/>
      <protection locked="0"/>
    </xf>
    <xf numFmtId="165" fontId="9" fillId="4" borderId="7" xfId="2" applyNumberFormat="1" applyFont="1" applyFill="1" applyBorder="1" applyAlignment="1" applyProtection="1">
      <alignment horizontal="center" vertical="center"/>
      <protection locked="0"/>
    </xf>
    <xf numFmtId="164" fontId="10" fillId="4" borderId="7" xfId="0" applyNumberFormat="1" applyFont="1" applyFill="1" applyBorder="1" applyAlignment="1" applyProtection="1">
      <alignment horizontal="center" vertical="center"/>
      <protection locked="0"/>
    </xf>
    <xf numFmtId="164" fontId="10" fillId="4" borderId="5" xfId="0" applyNumberFormat="1" applyFont="1" applyFill="1" applyBorder="1" applyAlignment="1" applyProtection="1">
      <alignment horizontal="center" vertical="center"/>
      <protection locked="0"/>
    </xf>
    <xf numFmtId="0" fontId="11" fillId="2" borderId="2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3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15" fillId="3" borderId="0" xfId="0" applyFont="1" applyFill="1" applyAlignment="1" applyProtection="1">
      <alignment horizontal="left" vertical="center" indent="1"/>
      <protection locked="0"/>
    </xf>
    <xf numFmtId="14" fontId="16" fillId="3" borderId="0" xfId="0" applyNumberFormat="1" applyFont="1" applyFill="1" applyAlignment="1">
      <alignment horizontal="left" vertical="center" indent="3"/>
    </xf>
    <xf numFmtId="0" fontId="0" fillId="0" borderId="0" xfId="0" applyAlignment="1">
      <alignment horizontal="left" vertical="center" indent="3"/>
    </xf>
    <xf numFmtId="0" fontId="7" fillId="3" borderId="0" xfId="0" applyFont="1" applyFill="1" applyAlignment="1" applyProtection="1">
      <alignment horizontal="right"/>
      <protection locked="0"/>
    </xf>
    <xf numFmtId="0" fontId="14" fillId="3" borderId="0" xfId="0" applyFont="1" applyFill="1" applyAlignment="1" applyProtection="1">
      <alignment horizontal="center" vertical="center"/>
      <protection locked="0"/>
    </xf>
    <xf numFmtId="0" fontId="16" fillId="3" borderId="0" xfId="0" applyFont="1" applyFill="1" applyAlignment="1">
      <alignment horizontal="left" vertical="center" indent="3"/>
    </xf>
  </cellXfs>
  <cellStyles count="5">
    <cellStyle name="Komma" xfId="2" builtinId="3"/>
    <cellStyle name="Prozent" xfId="4" builtinId="5"/>
    <cellStyle name="Standard" xfId="0" builtinId="0"/>
    <cellStyle name="Währung" xfId="3" builtinId="4"/>
    <cellStyle name="Währung 2" xfId="1" xr:uid="{875A873F-708B-48DD-8409-E90B02D07931}"/>
  </cellStyles>
  <dxfs count="15">
    <dxf>
      <font>
        <b/>
      </font>
      <alignment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strike val="0"/>
        <outline val="0"/>
        <shadow val="0"/>
        <u val="none"/>
        <vertAlign val="baseline"/>
        <sz val="11"/>
        <color rgb="FFFF0000"/>
        <name val="Aptos Narrow"/>
        <scheme val="minor"/>
      </font>
      <alignment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" formatCode="#,##0"/>
      <alignment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" formatCode="#,##0"/>
      <alignment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textRotation="0" wrapText="0" indent="0" justifyLastLine="0" shrinkToFit="0" readingOrder="0"/>
    </dxf>
    <dxf>
      <border>
        <bottom style="medium">
          <color theme="0"/>
        </bottom>
      </border>
    </dxf>
    <dxf>
      <alignment horizontal="center" vertical="bottom" textRotation="0" wrapText="0" indent="0" justifyLastLine="0" shrinkToFit="0" readingOrder="0"/>
      <border diagonalUp="0" diagonalDown="0">
        <left style="medium">
          <color theme="0"/>
        </left>
        <right style="medium">
          <color theme="0"/>
        </right>
        <top/>
        <bottom/>
        <vertical style="medium">
          <color theme="0"/>
        </vertical>
        <horizontal style="medium">
          <color theme="0"/>
        </horizontal>
      </border>
    </dxf>
  </dxfs>
  <tableStyles count="0" defaultTableStyle="TableStyleMedium2" defaultPivotStyle="PivotStyleLight16"/>
  <colors>
    <mruColors>
      <color rgb="FF162232"/>
      <color rgb="FFB3CDFF"/>
      <color rgb="FFBFAF89"/>
      <color rgb="FFE4ED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DA64C4F-F194-934B-A363-CFF15DD5A829}" name="Tabelle1" displayName="Tabelle1" ref="A1:J16" totalsRowShown="0" headerRowDxfId="14" dataDxfId="12" headerRowBorderDxfId="13" tableBorderDxfId="11" totalsRowBorderDxfId="10">
  <autoFilter ref="A1:J16" xr:uid="{FDA64C4F-F194-934B-A363-CFF15DD5A829}"/>
  <tableColumns count="10">
    <tableColumn id="1" xr3:uid="{F5C03852-C914-7F4A-981C-650BA91F0D8E}" name="Paletten-Nr." dataDxfId="9"/>
    <tableColumn id="2" xr3:uid="{7AAB5C80-ED4A-C44A-A8DF-97CC5E20AC7F}" name="Art-Nr." dataDxfId="8"/>
    <tableColumn id="3" xr3:uid="{F89B150E-4F5D-9548-AFA2-94A2912E4277}" name="VE/Karton" dataDxfId="7" dataCellStyle="Komma"/>
    <tableColumn id="4" xr3:uid="{43E5BF35-A7BB-424A-BEFB-8C2E0C993375}" name="Anz. Kartons" dataDxfId="6" dataCellStyle="Komma"/>
    <tableColumn id="5" xr3:uid="{15CE5D1B-6CD0-C24A-9F2B-22E3A28E12A5}" name="Stk. gesamt" dataDxfId="5" dataCellStyle="Komma"/>
    <tableColumn id="6" xr3:uid="{3D865B40-8C12-0C4D-8AC7-05188CC42227}" name="EAN/GTIN" dataDxfId="4"/>
    <tableColumn id="7" xr3:uid="{BE9CAEE0-4D86-AA4E-99BA-50865A00597E}" name="Marke/Sortiment" dataDxfId="3"/>
    <tableColumn id="8" xr3:uid="{0E18D061-D459-1D40-936D-2A077D176D68}" name="Artikelbeschreibung" dataDxfId="2"/>
    <tableColumn id="9" xr3:uid="{9A85ABFE-8563-E042-ABF4-06743F19A5DD}" name="UVP/Stück" dataDxfId="1" dataCellStyle="Währung"/>
    <tableColumn id="10" xr3:uid="{3C98B4F2-FA79-9241-B18E-258819777266}" name="UVP Summe" dataDxfId="0" dataCellStyle="Währung">
      <calculatedColumnFormula>Tabelle1[[#This Row],[Stk. gesamt]]*Tabelle1[[#This Row],[UVP/Stück]]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5838B7-2F22-4015-B714-635311BA773A}">
  <sheetPr>
    <pageSetUpPr fitToPage="1"/>
  </sheetPr>
  <dimension ref="A1:J32"/>
  <sheetViews>
    <sheetView tabSelected="1" zoomScale="150" zoomScaleNormal="150" workbookViewId="0">
      <selection activeCell="H26" sqref="H26"/>
    </sheetView>
  </sheetViews>
  <sheetFormatPr baseColWidth="10" defaultRowHeight="15" x14ac:dyDescent="0.2"/>
  <cols>
    <col min="1" max="1" width="10.83203125" style="41" customWidth="1"/>
    <col min="2" max="2" width="10.33203125" style="41" customWidth="1"/>
    <col min="3" max="3" width="11.6640625" customWidth="1"/>
    <col min="4" max="4" width="13.5" customWidth="1"/>
    <col min="5" max="5" width="13" customWidth="1"/>
    <col min="6" max="6" width="19.83203125" style="1" customWidth="1"/>
    <col min="7" max="7" width="23.5" customWidth="1"/>
    <col min="8" max="8" width="32.83203125" bestFit="1" customWidth="1"/>
    <col min="10" max="10" width="17.1640625" customWidth="1"/>
  </cols>
  <sheetData>
    <row r="1" spans="1:10" ht="16" thickBot="1" x14ac:dyDescent="0.25">
      <c r="A1" s="15" t="s">
        <v>36</v>
      </c>
      <c r="B1" s="15" t="s">
        <v>0</v>
      </c>
      <c r="C1" s="15" t="s">
        <v>29</v>
      </c>
      <c r="D1" s="15" t="s">
        <v>5</v>
      </c>
      <c r="E1" s="15" t="s">
        <v>1</v>
      </c>
      <c r="F1" s="16" t="s">
        <v>30</v>
      </c>
      <c r="G1" s="15" t="s">
        <v>32</v>
      </c>
      <c r="H1" s="15" t="s">
        <v>31</v>
      </c>
      <c r="I1" s="15" t="s">
        <v>9</v>
      </c>
      <c r="J1" s="15" t="s">
        <v>10</v>
      </c>
    </row>
    <row r="2" spans="1:10" x14ac:dyDescent="0.2">
      <c r="A2" s="12">
        <v>267</v>
      </c>
      <c r="B2" s="12">
        <v>80929</v>
      </c>
      <c r="C2" s="11">
        <v>144</v>
      </c>
      <c r="D2" s="11">
        <v>10</v>
      </c>
      <c r="E2" s="11">
        <v>1440</v>
      </c>
      <c r="F2" s="42">
        <v>9099999543217</v>
      </c>
      <c r="G2" s="12" t="s">
        <v>2</v>
      </c>
      <c r="H2" s="10" t="s">
        <v>11</v>
      </c>
      <c r="I2" s="13">
        <v>6.99</v>
      </c>
      <c r="J2" s="14">
        <f>Tabelle1[[#This Row],[Stk. gesamt]]*Tabelle1[[#This Row],[UVP/Stück]]</f>
        <v>10065.6</v>
      </c>
    </row>
    <row r="3" spans="1:10" x14ac:dyDescent="0.2">
      <c r="A3" s="3">
        <v>267</v>
      </c>
      <c r="B3" s="3">
        <v>80929</v>
      </c>
      <c r="C3" s="4">
        <v>12</v>
      </c>
      <c r="D3" s="4">
        <v>7</v>
      </c>
      <c r="E3" s="4">
        <v>84</v>
      </c>
      <c r="F3" s="43">
        <v>9099999543217</v>
      </c>
      <c r="G3" s="3" t="s">
        <v>2</v>
      </c>
      <c r="H3" s="2" t="s">
        <v>11</v>
      </c>
      <c r="I3" s="8">
        <v>6.99</v>
      </c>
      <c r="J3" s="9">
        <f>Tabelle1[[#This Row],[Stk. gesamt]]*Tabelle1[[#This Row],[UVP/Stück]]</f>
        <v>587.16</v>
      </c>
    </row>
    <row r="4" spans="1:10" x14ac:dyDescent="0.2">
      <c r="A4" s="3">
        <v>267</v>
      </c>
      <c r="B4" s="3">
        <v>80929</v>
      </c>
      <c r="C4" s="4">
        <v>6</v>
      </c>
      <c r="D4" s="4">
        <v>1</v>
      </c>
      <c r="E4" s="4">
        <v>6</v>
      </c>
      <c r="F4" s="43">
        <v>9099999543217</v>
      </c>
      <c r="G4" s="3" t="s">
        <v>2</v>
      </c>
      <c r="H4" s="2" t="s">
        <v>11</v>
      </c>
      <c r="I4" s="8">
        <v>6.99</v>
      </c>
      <c r="J4" s="9">
        <f>Tabelle1[[#This Row],[Stk. gesamt]]*Tabelle1[[#This Row],[UVP/Stück]]</f>
        <v>41.94</v>
      </c>
    </row>
    <row r="5" spans="1:10" x14ac:dyDescent="0.2">
      <c r="A5" s="3">
        <v>268</v>
      </c>
      <c r="B5" s="3">
        <v>80929</v>
      </c>
      <c r="C5" s="4">
        <v>144</v>
      </c>
      <c r="D5" s="4">
        <v>12</v>
      </c>
      <c r="E5" s="4">
        <v>1728</v>
      </c>
      <c r="F5" s="43">
        <v>9099999543217</v>
      </c>
      <c r="G5" s="3" t="s">
        <v>2</v>
      </c>
      <c r="H5" s="2" t="s">
        <v>11</v>
      </c>
      <c r="I5" s="8">
        <v>6.99</v>
      </c>
      <c r="J5" s="9">
        <f>Tabelle1[[#This Row],[Stk. gesamt]]*Tabelle1[[#This Row],[UVP/Stück]]</f>
        <v>12078.720000000001</v>
      </c>
    </row>
    <row r="6" spans="1:10" x14ac:dyDescent="0.2">
      <c r="A6" s="3">
        <v>269</v>
      </c>
      <c r="B6" s="3">
        <v>80929</v>
      </c>
      <c r="C6" s="4">
        <v>144</v>
      </c>
      <c r="D6" s="4">
        <v>12</v>
      </c>
      <c r="E6" s="4">
        <v>1728</v>
      </c>
      <c r="F6" s="43">
        <v>9099999543217</v>
      </c>
      <c r="G6" s="3" t="s">
        <v>2</v>
      </c>
      <c r="H6" s="2" t="s">
        <v>11</v>
      </c>
      <c r="I6" s="8">
        <v>6.99</v>
      </c>
      <c r="J6" s="9">
        <f>Tabelle1[[#This Row],[Stk. gesamt]]*Tabelle1[[#This Row],[UVP/Stück]]</f>
        <v>12078.720000000001</v>
      </c>
    </row>
    <row r="7" spans="1:10" x14ac:dyDescent="0.2">
      <c r="A7" s="3">
        <v>270</v>
      </c>
      <c r="B7" s="3">
        <v>80929</v>
      </c>
      <c r="C7" s="4">
        <v>144</v>
      </c>
      <c r="D7" s="4">
        <v>12</v>
      </c>
      <c r="E7" s="4">
        <v>1728</v>
      </c>
      <c r="F7" s="43">
        <v>9099999543217</v>
      </c>
      <c r="G7" s="3" t="s">
        <v>2</v>
      </c>
      <c r="H7" s="2" t="s">
        <v>11</v>
      </c>
      <c r="I7" s="8">
        <v>6.99</v>
      </c>
      <c r="J7" s="9">
        <f>Tabelle1[[#This Row],[Stk. gesamt]]*Tabelle1[[#This Row],[UVP/Stück]]</f>
        <v>12078.720000000001</v>
      </c>
    </row>
    <row r="8" spans="1:10" x14ac:dyDescent="0.2">
      <c r="A8" s="3">
        <v>271</v>
      </c>
      <c r="B8" s="3">
        <v>82702</v>
      </c>
      <c r="C8" s="4">
        <v>288</v>
      </c>
      <c r="D8" s="4">
        <v>18</v>
      </c>
      <c r="E8" s="4">
        <v>5184</v>
      </c>
      <c r="F8" s="43">
        <v>9099999543216</v>
      </c>
      <c r="G8" s="3" t="s">
        <v>3</v>
      </c>
      <c r="H8" s="2" t="s">
        <v>12</v>
      </c>
      <c r="I8" s="8">
        <v>2.99</v>
      </c>
      <c r="J8" s="9">
        <f>Tabelle1[[#This Row],[Stk. gesamt]]*Tabelle1[[#This Row],[UVP/Stück]]</f>
        <v>15500.160000000002</v>
      </c>
    </row>
    <row r="9" spans="1:10" x14ac:dyDescent="0.2">
      <c r="A9" s="3">
        <v>272</v>
      </c>
      <c r="B9" s="3">
        <v>80730</v>
      </c>
      <c r="C9" s="4">
        <v>144</v>
      </c>
      <c r="D9" s="4">
        <v>2</v>
      </c>
      <c r="E9" s="4">
        <v>288</v>
      </c>
      <c r="F9" s="43">
        <v>9099999543215</v>
      </c>
      <c r="G9" s="3" t="s">
        <v>4</v>
      </c>
      <c r="H9" s="2" t="s">
        <v>13</v>
      </c>
      <c r="I9" s="8">
        <v>4.99</v>
      </c>
      <c r="J9" s="9">
        <f>Tabelle1[[#This Row],[Stk. gesamt]]*Tabelle1[[#This Row],[UVP/Stück]]</f>
        <v>1437.1200000000001</v>
      </c>
    </row>
    <row r="10" spans="1:10" x14ac:dyDescent="0.2">
      <c r="A10" s="3">
        <v>272</v>
      </c>
      <c r="B10" s="3">
        <v>80931</v>
      </c>
      <c r="C10" s="4">
        <v>12</v>
      </c>
      <c r="D10" s="4">
        <v>30</v>
      </c>
      <c r="E10" s="4">
        <v>360</v>
      </c>
      <c r="F10" s="43">
        <v>9099999543214</v>
      </c>
      <c r="G10" s="3" t="s">
        <v>2</v>
      </c>
      <c r="H10" s="2" t="s">
        <v>14</v>
      </c>
      <c r="I10" s="8">
        <v>6.49</v>
      </c>
      <c r="J10" s="9">
        <f>Tabelle1[[#This Row],[Stk. gesamt]]*Tabelle1[[#This Row],[UVP/Stück]]</f>
        <v>2336.4</v>
      </c>
    </row>
    <row r="11" spans="1:10" x14ac:dyDescent="0.2">
      <c r="A11" s="3">
        <v>272</v>
      </c>
      <c r="B11" s="3">
        <v>80931</v>
      </c>
      <c r="C11" s="4">
        <v>11</v>
      </c>
      <c r="D11" s="4">
        <v>1</v>
      </c>
      <c r="E11" s="4">
        <v>11</v>
      </c>
      <c r="F11" s="43">
        <v>9099999543214</v>
      </c>
      <c r="G11" s="3" t="s">
        <v>2</v>
      </c>
      <c r="H11" s="2" t="s">
        <v>14</v>
      </c>
      <c r="I11" s="8">
        <v>6.49</v>
      </c>
      <c r="J11" s="9">
        <f>Tabelle1[[#This Row],[Stk. gesamt]]*Tabelle1[[#This Row],[UVP/Stück]]</f>
        <v>71.39</v>
      </c>
    </row>
    <row r="12" spans="1:10" x14ac:dyDescent="0.2">
      <c r="A12" s="3">
        <v>272</v>
      </c>
      <c r="B12" s="3">
        <v>83065</v>
      </c>
      <c r="C12" s="4">
        <v>72</v>
      </c>
      <c r="D12" s="4">
        <v>15</v>
      </c>
      <c r="E12" s="4">
        <v>1080</v>
      </c>
      <c r="F12" s="43">
        <v>9099999543213</v>
      </c>
      <c r="G12" s="3" t="s">
        <v>2</v>
      </c>
      <c r="H12" s="2" t="s">
        <v>15</v>
      </c>
      <c r="I12" s="8">
        <v>3.49</v>
      </c>
      <c r="J12" s="9">
        <f>Tabelle1[[#This Row],[Stk. gesamt]]*Tabelle1[[#This Row],[UVP/Stück]]</f>
        <v>3769.2000000000003</v>
      </c>
    </row>
    <row r="13" spans="1:10" x14ac:dyDescent="0.2">
      <c r="A13" s="3">
        <v>272</v>
      </c>
      <c r="B13" s="3">
        <v>83065</v>
      </c>
      <c r="C13" s="4">
        <v>43</v>
      </c>
      <c r="D13" s="4">
        <v>1</v>
      </c>
      <c r="E13" s="4">
        <v>43</v>
      </c>
      <c r="F13" s="43">
        <v>9099999543213</v>
      </c>
      <c r="G13" s="3" t="s">
        <v>2</v>
      </c>
      <c r="H13" s="2" t="s">
        <v>15</v>
      </c>
      <c r="I13" s="8">
        <v>3.49</v>
      </c>
      <c r="J13" s="9">
        <f>Tabelle1[[#This Row],[Stk. gesamt]]*Tabelle1[[#This Row],[UVP/Stück]]</f>
        <v>150.07000000000002</v>
      </c>
    </row>
    <row r="14" spans="1:10" x14ac:dyDescent="0.2">
      <c r="A14" s="3">
        <v>273</v>
      </c>
      <c r="B14" s="3">
        <v>83065</v>
      </c>
      <c r="C14" s="4">
        <v>72</v>
      </c>
      <c r="D14" s="4">
        <v>14</v>
      </c>
      <c r="E14" s="4">
        <v>1008</v>
      </c>
      <c r="F14" s="43">
        <v>9099999543213</v>
      </c>
      <c r="G14" s="3" t="s">
        <v>2</v>
      </c>
      <c r="H14" s="2" t="s">
        <v>15</v>
      </c>
      <c r="I14" s="8">
        <v>3.49</v>
      </c>
      <c r="J14" s="9">
        <f>Tabelle1[[#This Row],[Stk. gesamt]]*Tabelle1[[#This Row],[UVP/Stück]]</f>
        <v>3517.92</v>
      </c>
    </row>
    <row r="15" spans="1:10" x14ac:dyDescent="0.2">
      <c r="A15" s="3">
        <v>274</v>
      </c>
      <c r="B15" s="3">
        <v>83065</v>
      </c>
      <c r="C15" s="4">
        <v>72</v>
      </c>
      <c r="D15" s="4">
        <v>30</v>
      </c>
      <c r="E15" s="4">
        <v>2160</v>
      </c>
      <c r="F15" s="43">
        <v>9099999543213</v>
      </c>
      <c r="G15" s="3" t="s">
        <v>2</v>
      </c>
      <c r="H15" s="2" t="s">
        <v>15</v>
      </c>
      <c r="I15" s="8">
        <v>3.49</v>
      </c>
      <c r="J15" s="9">
        <f>Tabelle1[[#This Row],[Stk. gesamt]]*Tabelle1[[#This Row],[UVP/Stück]]</f>
        <v>7538.4000000000005</v>
      </c>
    </row>
    <row r="16" spans="1:10" x14ac:dyDescent="0.2">
      <c r="A16" s="3">
        <v>275</v>
      </c>
      <c r="B16" s="3">
        <v>83065</v>
      </c>
      <c r="C16" s="4">
        <v>72</v>
      </c>
      <c r="D16" s="4">
        <v>33</v>
      </c>
      <c r="E16" s="4">
        <v>2376</v>
      </c>
      <c r="F16" s="43">
        <v>9099999543213</v>
      </c>
      <c r="G16" s="3" t="s">
        <v>2</v>
      </c>
      <c r="H16" s="2" t="s">
        <v>15</v>
      </c>
      <c r="I16" s="8">
        <v>3.49</v>
      </c>
      <c r="J16" s="9">
        <f>Tabelle1[[#This Row],[Stk. gesamt]]*Tabelle1[[#This Row],[UVP/Stück]]</f>
        <v>8292.24</v>
      </c>
    </row>
    <row r="19" spans="1:1" x14ac:dyDescent="0.2">
      <c r="A19" s="39"/>
    </row>
    <row r="20" spans="1:1" x14ac:dyDescent="0.2">
      <c r="A20" s="39"/>
    </row>
    <row r="21" spans="1:1" x14ac:dyDescent="0.2">
      <c r="A21" s="39"/>
    </row>
    <row r="22" spans="1:1" x14ac:dyDescent="0.2">
      <c r="A22" s="39"/>
    </row>
    <row r="23" spans="1:1" x14ac:dyDescent="0.2">
      <c r="A23" s="39"/>
    </row>
    <row r="25" spans="1:1" x14ac:dyDescent="0.2">
      <c r="A25" s="39"/>
    </row>
    <row r="26" spans="1:1" x14ac:dyDescent="0.2">
      <c r="A26" s="40"/>
    </row>
    <row r="27" spans="1:1" x14ac:dyDescent="0.2">
      <c r="A27" s="40"/>
    </row>
    <row r="28" spans="1:1" x14ac:dyDescent="0.2">
      <c r="A28" s="40"/>
    </row>
    <row r="29" spans="1:1" x14ac:dyDescent="0.2">
      <c r="A29" s="40"/>
    </row>
    <row r="30" spans="1:1" x14ac:dyDescent="0.2">
      <c r="A30" s="40"/>
    </row>
    <row r="32" spans="1:1" x14ac:dyDescent="0.2">
      <c r="A32" s="40"/>
    </row>
  </sheetData>
  <sortState xmlns:xlrd2="http://schemas.microsoft.com/office/spreadsheetml/2017/richdata2" ref="A2:D16">
    <sortCondition ref="A2:A16"/>
    <sortCondition ref="B2:B16"/>
    <sortCondition descending="1" ref="C2:C16"/>
  </sortState>
  <phoneticPr fontId="4" type="noConversion"/>
  <pageMargins left="0.7" right="0.7" top="0.75" bottom="0.75" header="0.3" footer="0.3"/>
  <pageSetup paperSize="9" scale="76" fitToHeight="11" orientation="landscape" r:id="rId1"/>
  <headerFooter>
    <oddFooter>Seite &amp;P von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6298F-C5CC-AE40-8070-513FB39F5825}">
  <sheetPr>
    <pageSetUpPr fitToPage="1"/>
  </sheetPr>
  <dimension ref="A1:H23"/>
  <sheetViews>
    <sheetView zoomScale="150" zoomScaleNormal="161" workbookViewId="0">
      <selection activeCell="L9" sqref="L9"/>
    </sheetView>
  </sheetViews>
  <sheetFormatPr baseColWidth="10" defaultRowHeight="14" x14ac:dyDescent="0.2"/>
  <cols>
    <col min="1" max="1" width="5.83203125" style="5" customWidth="1"/>
    <col min="2" max="5" width="20.83203125" style="5" customWidth="1"/>
    <col min="6" max="7" width="24.33203125" style="5" customWidth="1"/>
    <col min="8" max="8" width="5.83203125" style="5" customWidth="1"/>
    <col min="9" max="16384" width="10.83203125" style="5"/>
  </cols>
  <sheetData>
    <row r="1" spans="1:8" ht="21" customHeight="1" x14ac:dyDescent="0.2">
      <c r="A1" s="18"/>
      <c r="B1" s="18"/>
      <c r="C1" s="18"/>
      <c r="D1" s="18"/>
      <c r="E1" s="18"/>
      <c r="F1" s="18"/>
      <c r="G1" s="18"/>
      <c r="H1" s="25"/>
    </row>
    <row r="2" spans="1:8" s="7" customFormat="1" ht="44" customHeight="1" x14ac:dyDescent="0.3">
      <c r="A2" s="26"/>
      <c r="B2" s="27"/>
      <c r="C2" s="26"/>
      <c r="D2" s="26"/>
      <c r="E2" s="26"/>
      <c r="F2" s="47" t="e" vm="1">
        <v>#VALUE!</v>
      </c>
      <c r="G2" s="47"/>
      <c r="H2" s="26"/>
    </row>
    <row r="3" spans="1:8" s="7" customFormat="1" ht="22" customHeight="1" x14ac:dyDescent="0.3">
      <c r="A3" s="26"/>
      <c r="B3" s="27"/>
      <c r="C3" s="26"/>
      <c r="D3" s="26"/>
      <c r="E3" s="26"/>
      <c r="F3" s="28"/>
      <c r="G3" s="28"/>
      <c r="H3" s="26"/>
    </row>
    <row r="4" spans="1:8" ht="22" customHeight="1" x14ac:dyDescent="0.2">
      <c r="A4" s="18"/>
      <c r="B4" s="18"/>
      <c r="C4" s="18"/>
      <c r="D4" s="18"/>
      <c r="E4" s="18"/>
      <c r="F4" s="18"/>
      <c r="G4" s="18"/>
      <c r="H4" s="18"/>
    </row>
    <row r="5" spans="1:8" ht="30" x14ac:dyDescent="0.3">
      <c r="A5" s="18"/>
      <c r="B5" s="27" t="s">
        <v>28</v>
      </c>
      <c r="C5" s="18"/>
      <c r="D5" s="18"/>
      <c r="E5" s="18"/>
      <c r="F5" s="18"/>
      <c r="G5" s="18"/>
      <c r="H5" s="18"/>
    </row>
    <row r="6" spans="1:8" ht="22" customHeight="1" x14ac:dyDescent="0.2">
      <c r="A6" s="18"/>
      <c r="B6" s="18"/>
      <c r="C6" s="18"/>
      <c r="D6" s="18"/>
      <c r="E6" s="18"/>
      <c r="F6" s="18"/>
      <c r="G6" s="18"/>
      <c r="H6" s="18"/>
    </row>
    <row r="7" spans="1:8" ht="22" customHeight="1" x14ac:dyDescent="0.2">
      <c r="A7" s="18"/>
      <c r="B7" s="18"/>
      <c r="C7" s="18"/>
      <c r="D7" s="18"/>
      <c r="E7" s="18"/>
      <c r="F7" s="18"/>
      <c r="G7" s="18"/>
      <c r="H7" s="18"/>
    </row>
    <row r="8" spans="1:8" ht="22" customHeight="1" x14ac:dyDescent="0.2">
      <c r="A8" s="18"/>
      <c r="B8" s="29" t="s">
        <v>6</v>
      </c>
      <c r="C8" s="30" t="s">
        <v>7</v>
      </c>
      <c r="D8" s="31" t="s">
        <v>16</v>
      </c>
      <c r="E8" s="30" t="s">
        <v>8</v>
      </c>
      <c r="F8" s="31" t="s">
        <v>19</v>
      </c>
      <c r="G8" s="32" t="s">
        <v>17</v>
      </c>
      <c r="H8" s="18"/>
    </row>
    <row r="9" spans="1:8" s="6" customFormat="1" ht="50" customHeight="1" x14ac:dyDescent="0.2">
      <c r="A9" s="33"/>
      <c r="B9" s="34" cm="1">
        <f t="array" ref="B9">SUM(1/COUNTIF(Tabelle1[Paletten-Nr.],Tabelle1[Paletten-Nr.]))</f>
        <v>9</v>
      </c>
      <c r="C9" s="35">
        <f>SUM(Tabelle1[Anz. Kartons])</f>
        <v>198</v>
      </c>
      <c r="D9" s="35" cm="1">
        <f t="array" ref="D9">SUM(1/COUNTIF(Tabelle1[Artikelbeschreibung],Tabelle1[Artikelbeschreibung]))</f>
        <v>5.0000000000000009</v>
      </c>
      <c r="E9" s="35">
        <f>SUM(Tabelle1[Stk. gesamt])</f>
        <v>19224</v>
      </c>
      <c r="F9" s="36">
        <f>SUM(Tabelle1[UVP Summe])</f>
        <v>89543.760000000009</v>
      </c>
      <c r="G9" s="37">
        <f>F9/E9</f>
        <v>4.657915106117354</v>
      </c>
      <c r="H9" s="33"/>
    </row>
    <row r="10" spans="1:8" ht="29" customHeight="1" x14ac:dyDescent="0.2">
      <c r="A10" s="18"/>
      <c r="B10" s="18"/>
      <c r="C10" s="18"/>
      <c r="D10" s="18"/>
      <c r="E10" s="18"/>
      <c r="F10" s="18"/>
      <c r="G10" s="18"/>
      <c r="H10" s="18"/>
    </row>
    <row r="11" spans="1:8" ht="22" customHeight="1" x14ac:dyDescent="0.2">
      <c r="A11" s="18"/>
      <c r="B11" s="18"/>
      <c r="C11" s="18"/>
      <c r="D11" s="18"/>
      <c r="E11" s="38" t="s">
        <v>22</v>
      </c>
      <c r="F11" s="31" t="s">
        <v>20</v>
      </c>
      <c r="G11" s="32" t="s">
        <v>18</v>
      </c>
      <c r="H11" s="18"/>
    </row>
    <row r="12" spans="1:8" ht="50" customHeight="1" x14ac:dyDescent="0.2">
      <c r="A12" s="18"/>
      <c r="B12" s="18"/>
      <c r="C12" s="18"/>
      <c r="D12" s="18"/>
      <c r="E12" s="17">
        <v>7.0000000000000007E-2</v>
      </c>
      <c r="F12" s="23">
        <f>F9*E12</f>
        <v>6268.0632000000014</v>
      </c>
      <c r="G12" s="24">
        <f>F12/E9</f>
        <v>0.32605405742821481</v>
      </c>
      <c r="H12" s="18"/>
    </row>
    <row r="13" spans="1:8" ht="30" customHeight="1" x14ac:dyDescent="0.2">
      <c r="A13" s="18"/>
      <c r="B13" s="18"/>
      <c r="C13" s="18"/>
      <c r="D13" s="18"/>
      <c r="E13" s="18"/>
      <c r="F13" s="48" t="s">
        <v>21</v>
      </c>
      <c r="G13" s="48"/>
      <c r="H13" s="18"/>
    </row>
    <row r="14" spans="1:8" ht="21" customHeight="1" x14ac:dyDescent="0.2">
      <c r="A14" s="18"/>
      <c r="B14" s="18"/>
      <c r="C14" s="18"/>
      <c r="D14" s="18"/>
      <c r="E14" s="18"/>
      <c r="F14" s="22"/>
      <c r="G14" s="22"/>
      <c r="H14" s="18"/>
    </row>
    <row r="15" spans="1:8" ht="21" customHeight="1" x14ac:dyDescent="0.2">
      <c r="A15" s="18"/>
      <c r="B15" s="44" t="s">
        <v>25</v>
      </c>
      <c r="C15" s="49" t="s">
        <v>34</v>
      </c>
      <c r="D15" s="46"/>
      <c r="E15" s="46"/>
      <c r="F15" s="18"/>
      <c r="G15" s="18"/>
      <c r="H15" s="18"/>
    </row>
    <row r="16" spans="1:8" ht="21" customHeight="1" x14ac:dyDescent="0.2">
      <c r="A16" s="18"/>
      <c r="B16" s="44" t="s">
        <v>27</v>
      </c>
      <c r="C16" s="49" t="s">
        <v>33</v>
      </c>
      <c r="D16" s="46"/>
      <c r="E16" s="46"/>
      <c r="F16" s="19"/>
      <c r="G16" s="19"/>
      <c r="H16" s="18"/>
    </row>
    <row r="17" spans="1:8" ht="21" customHeight="1" x14ac:dyDescent="0.2">
      <c r="A17" s="18"/>
      <c r="B17" s="44" t="s">
        <v>24</v>
      </c>
      <c r="C17" s="49" t="s">
        <v>35</v>
      </c>
      <c r="D17" s="46"/>
      <c r="E17" s="46"/>
      <c r="F17" s="19"/>
      <c r="G17" s="19"/>
      <c r="H17" s="18"/>
    </row>
    <row r="18" spans="1:8" ht="21" customHeight="1" x14ac:dyDescent="0.2">
      <c r="A18" s="18"/>
      <c r="B18" s="44" t="s">
        <v>26</v>
      </c>
      <c r="C18" s="45">
        <v>45877</v>
      </c>
      <c r="D18" s="46"/>
      <c r="E18" s="46"/>
      <c r="F18" s="18"/>
      <c r="G18" s="18"/>
      <c r="H18" s="18"/>
    </row>
    <row r="19" spans="1:8" ht="21" customHeight="1" x14ac:dyDescent="0.2">
      <c r="A19" s="18"/>
      <c r="B19" s="18"/>
      <c r="C19" s="18"/>
      <c r="D19" s="18"/>
      <c r="E19" s="18"/>
      <c r="F19" s="18"/>
      <c r="G19" s="18"/>
      <c r="H19" s="18"/>
    </row>
    <row r="20" spans="1:8" ht="21" customHeight="1" x14ac:dyDescent="0.2">
      <c r="A20" s="18"/>
      <c r="B20" s="18"/>
      <c r="C20" s="18"/>
      <c r="D20" s="18"/>
      <c r="E20" s="19"/>
      <c r="F20" s="19"/>
      <c r="G20" s="19"/>
      <c r="H20" s="18"/>
    </row>
    <row r="21" spans="1:8" ht="21" customHeight="1" x14ac:dyDescent="0.2">
      <c r="A21" s="18"/>
      <c r="B21" s="18"/>
      <c r="C21" s="18"/>
      <c r="D21" s="18"/>
      <c r="E21" s="18"/>
      <c r="F21" s="18"/>
      <c r="G21" s="18"/>
      <c r="H21" s="18"/>
    </row>
    <row r="22" spans="1:8" ht="21" customHeight="1" x14ac:dyDescent="0.2">
      <c r="A22" s="18"/>
      <c r="B22" s="20" t="s">
        <v>23</v>
      </c>
      <c r="C22" s="18"/>
      <c r="D22" s="18"/>
      <c r="E22" s="18"/>
      <c r="F22" s="18"/>
      <c r="G22" s="21"/>
      <c r="H22" s="18"/>
    </row>
    <row r="23" spans="1:8" ht="21" customHeight="1" x14ac:dyDescent="0.2">
      <c r="A23" s="18"/>
      <c r="B23" s="18"/>
      <c r="C23" s="18"/>
      <c r="D23" s="18"/>
      <c r="E23" s="18"/>
      <c r="F23" s="18"/>
      <c r="G23" s="18"/>
      <c r="H23" s="18"/>
    </row>
  </sheetData>
  <mergeCells count="6">
    <mergeCell ref="C18:E18"/>
    <mergeCell ref="F2:G2"/>
    <mergeCell ref="F13:G13"/>
    <mergeCell ref="C15:E15"/>
    <mergeCell ref="C16:E16"/>
    <mergeCell ref="C17:E17"/>
  </mergeCells>
  <pageMargins left="0.7" right="0.7" top="0.78740157499999996" bottom="0.78740157499999996" header="0.3" footer="0.3"/>
  <pageSetup paperSize="9" scale="85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Inventarliste</vt:lpstr>
      <vt:lpstr>Auswertung</vt:lpstr>
      <vt:lpstr>Auswertung!Druckbereich</vt:lpstr>
      <vt:lpstr>Inventarliste!Drucktitel</vt:lpstr>
    </vt:vector>
  </TitlesOfParts>
  <Manager>Marco Wolski</Manager>
  <Company>HWH Hansetrading GmbH &amp; Co. KG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Inventarliste Hansetrading (Master)</dc:title>
  <dc:subject>Erfassung Inventar Artikel Restposten</dc:subject>
  <dc:creator>Sascha Greiner</dc:creator>
  <cp:keywords>Inventarliste, Artikelliste, Kalkulation</cp:keywords>
  <dc:description/>
  <cp:lastModifiedBy>Sascha Greiner</cp:lastModifiedBy>
  <cp:lastPrinted>2025-09-02T07:35:34Z</cp:lastPrinted>
  <dcterms:created xsi:type="dcterms:W3CDTF">2025-04-04T06:27:39Z</dcterms:created>
  <dcterms:modified xsi:type="dcterms:W3CDTF">2025-09-16T13:44:29Z</dcterms:modified>
  <cp:category>FAQ Download Help Center Vorlagen</cp:category>
</cp:coreProperties>
</file>